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d5b5f5fd260d61/Business/StartHub Lausanne/Web/Documents FinHack/"/>
    </mc:Choice>
  </mc:AlternateContent>
  <xr:revisionPtr revIDLastSave="344" documentId="8_{B9CDE7D9-579A-4357-8E0E-7564EC26866E}" xr6:coauthVersionLast="47" xr6:coauthVersionMax="47" xr10:uidLastSave="{4BFD6417-8072-4DA2-83D7-FB37A6D1D452}"/>
  <bookViews>
    <workbookView xWindow="-110" yWindow="-110" windowWidth="19420" windowHeight="10300" xr2:uid="{A4643076-7ACF-494B-B749-791B0DB43CB9}"/>
  </bookViews>
  <sheets>
    <sheet name="Simulation" sheetId="2" r:id="rId1"/>
    <sheet name="Important to rea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" l="1"/>
  <c r="I20" i="2"/>
  <c r="H20" i="2"/>
  <c r="J26" i="2"/>
  <c r="I26" i="2"/>
  <c r="H26" i="2"/>
  <c r="G26" i="2"/>
  <c r="J23" i="2"/>
  <c r="I23" i="2"/>
  <c r="H23" i="2"/>
  <c r="G20" i="2"/>
  <c r="I13" i="2"/>
  <c r="H13" i="2"/>
  <c r="H14" i="2"/>
  <c r="H16" i="2"/>
  <c r="R9" i="2"/>
  <c r="S9" i="2"/>
  <c r="T9" i="2"/>
  <c r="U9" i="2"/>
  <c r="V9" i="2"/>
  <c r="W9" i="2"/>
  <c r="X9" i="2"/>
  <c r="Y9" i="2"/>
  <c r="Z9" i="2"/>
  <c r="AA9" i="2"/>
  <c r="AB9" i="2"/>
  <c r="AH5" i="2"/>
  <c r="AH4" i="2"/>
  <c r="AH3" i="2"/>
  <c r="AH2" i="2"/>
  <c r="G21" i="2"/>
  <c r="G27" i="2" s="1"/>
  <c r="J19" i="2"/>
  <c r="I12" i="2"/>
  <c r="G6" i="2"/>
  <c r="G11" i="2" s="1"/>
  <c r="G16" i="2" l="1"/>
  <c r="G18" i="2" s="1"/>
  <c r="G7" i="2"/>
  <c r="H6" i="2"/>
  <c r="G8" i="2" l="1"/>
  <c r="H8" i="2" s="1"/>
  <c r="G23" i="2"/>
  <c r="I14" i="2"/>
  <c r="H7" i="2"/>
  <c r="H15" i="2"/>
  <c r="I15" i="2" s="1"/>
  <c r="H9" i="2"/>
  <c r="I21" i="2" l="1"/>
  <c r="H21" i="2"/>
  <c r="G25" i="2"/>
  <c r="J21" i="2"/>
  <c r="I16" i="2"/>
  <c r="I25" i="2" l="1"/>
  <c r="C22" i="2" s="1"/>
  <c r="H25" i="2"/>
  <c r="C21" i="2" s="1"/>
  <c r="G28" i="2"/>
  <c r="H27" i="2"/>
  <c r="B21" i="2" s="1"/>
  <c r="J25" i="2"/>
  <c r="C23" i="2" s="1"/>
  <c r="J27" i="2"/>
  <c r="B23" i="2" s="1"/>
  <c r="I27" i="2"/>
  <c r="B22" i="2" s="1"/>
  <c r="I22" i="2"/>
  <c r="H22" i="2"/>
  <c r="J22" i="2"/>
  <c r="I28" i="2" l="1"/>
  <c r="H28" i="2"/>
  <c r="J28" i="2" s="1"/>
</calcChain>
</file>

<file path=xl/sharedStrings.xml><?xml version="1.0" encoding="utf-8"?>
<sst xmlns="http://schemas.openxmlformats.org/spreadsheetml/2006/main" count="55" uniqueCount="34">
  <si>
    <t xml:space="preserve">All Company </t>
  </si>
  <si>
    <t>Owner</t>
  </si>
  <si>
    <t>Investor 1</t>
  </si>
  <si>
    <t>Investor 2</t>
  </si>
  <si>
    <t>Pre-money CHF</t>
  </si>
  <si>
    <t>Number of shares</t>
  </si>
  <si>
    <t>Initial value per share</t>
  </si>
  <si>
    <t>CHF</t>
  </si>
  <si>
    <t>Ownership</t>
  </si>
  <si>
    <t>Seed Round</t>
  </si>
  <si>
    <t>Investment Round 1</t>
  </si>
  <si>
    <t>Seed Pre-money Value</t>
  </si>
  <si>
    <t>Post-money CHF</t>
  </si>
  <si>
    <t>Investment CHF</t>
  </si>
  <si>
    <t>Value per share CHF</t>
  </si>
  <si>
    <t>Series A</t>
  </si>
  <si>
    <t>Investment Round 2</t>
  </si>
  <si>
    <t>Seed Multiple</t>
  </si>
  <si>
    <t>x</t>
  </si>
  <si>
    <t>Series A Multiple</t>
  </si>
  <si>
    <t>Exit Multiple</t>
  </si>
  <si>
    <t>Creation</t>
  </si>
  <si>
    <t>Exit</t>
  </si>
  <si>
    <t>Exit Value CHF</t>
  </si>
  <si>
    <t>Total Dilution</t>
  </si>
  <si>
    <t>Value multiplier</t>
  </si>
  <si>
    <t>At Exit</t>
  </si>
  <si>
    <t>base</t>
  </si>
  <si>
    <t>net multiplier</t>
  </si>
  <si>
    <t>dilution</t>
  </si>
  <si>
    <t>Only modify input in the orange cells. Those are the core variable of the model, everything is built on it</t>
  </si>
  <si>
    <r>
      <rPr>
        <sz val="30"/>
        <color rgb="FF94C47C"/>
        <rFont val="Abadi Extra Light"/>
        <family val="2"/>
      </rPr>
      <t>Company</t>
    </r>
    <r>
      <rPr>
        <sz val="30"/>
        <color theme="1"/>
        <rFont val="Abadi Extra Light"/>
        <family val="2"/>
      </rPr>
      <t xml:space="preserve"> Cap Table</t>
    </r>
  </si>
  <si>
    <r>
      <rPr>
        <sz val="30"/>
        <color rgb="FF94C47C"/>
        <rFont val="Abadi Extra Light"/>
        <family val="2"/>
      </rPr>
      <t>Net</t>
    </r>
    <r>
      <rPr>
        <sz val="30"/>
        <color theme="1"/>
        <rFont val="Abadi Extra Light"/>
        <family val="2"/>
      </rPr>
      <t xml:space="preserve"> multiplier</t>
    </r>
  </si>
  <si>
    <t>Fields to enter data in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</si>
</sst>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0"/>
      <color theme="1"/>
      <name val="Abadi Extra Light"/>
      <family val="2"/>
    </font>
    <font>
      <sz val="12"/>
      <color theme="1"/>
      <name val="Abadi Extra Light"/>
      <family val="2"/>
    </font>
    <font>
      <sz val="30"/>
      <color rgb="FF94C47C"/>
      <name val="Abadi Extra Light"/>
      <family val="2"/>
    </font>
    <font>
      <sz val="12"/>
      <color rgb="FF94C47C"/>
      <name val="Calibri"/>
      <family val="2"/>
      <scheme val="minor"/>
    </font>
    <font>
      <b/>
      <sz val="12"/>
      <color rgb="FF94C47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/>
    <xf numFmtId="3" fontId="0" fillId="2" borderId="5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0" fillId="2" borderId="5" xfId="1" applyFont="1" applyFill="1" applyBorder="1" applyAlignment="1">
      <alignment horizontal="center"/>
    </xf>
    <xf numFmtId="9" fontId="0" fillId="2" borderId="4" xfId="1" applyFont="1" applyFill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3" fontId="0" fillId="2" borderId="4" xfId="0" applyNumberForma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9" fontId="0" fillId="2" borderId="2" xfId="1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9" fontId="0" fillId="2" borderId="0" xfId="1" applyFont="1" applyFill="1" applyAlignment="1">
      <alignment horizontal="center"/>
    </xf>
    <xf numFmtId="9" fontId="0" fillId="2" borderId="0" xfId="0" applyNumberFormat="1" applyFill="1" applyAlignment="1">
      <alignment horizontal="center"/>
    </xf>
    <xf numFmtId="9" fontId="0" fillId="2" borderId="0" xfId="0" applyNumberFormat="1" applyFill="1"/>
    <xf numFmtId="0" fontId="1" fillId="2" borderId="0" xfId="0" applyFont="1" applyFill="1"/>
    <xf numFmtId="0" fontId="1" fillId="2" borderId="1" xfId="0" applyFont="1" applyFill="1" applyBorder="1"/>
    <xf numFmtId="3" fontId="0" fillId="3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1" fillId="2" borderId="8" xfId="0" applyFont="1" applyFill="1" applyBorder="1"/>
    <xf numFmtId="3" fontId="0" fillId="3" borderId="8" xfId="0" applyNumberFormat="1" applyFill="1" applyBorder="1"/>
    <xf numFmtId="0" fontId="0" fillId="2" borderId="8" xfId="0" applyFill="1" applyBorder="1"/>
    <xf numFmtId="9" fontId="0" fillId="2" borderId="0" xfId="1" applyFont="1" applyFill="1"/>
    <xf numFmtId="164" fontId="0" fillId="2" borderId="2" xfId="0" applyNumberFormat="1" applyFill="1" applyBorder="1" applyAlignment="1">
      <alignment horizontal="center"/>
    </xf>
    <xf numFmtId="10" fontId="0" fillId="2" borderId="2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3" fillId="2" borderId="11" xfId="0" applyFont="1" applyFill="1" applyBorder="1"/>
    <xf numFmtId="0" fontId="3" fillId="2" borderId="0" xfId="0" applyFont="1" applyFill="1"/>
    <xf numFmtId="0" fontId="4" fillId="4" borderId="0" xfId="0" applyFont="1" applyFill="1"/>
    <xf numFmtId="0" fontId="4" fillId="2" borderId="0" xfId="0" applyFont="1" applyFill="1"/>
    <xf numFmtId="0" fontId="3" fillId="2" borderId="11" xfId="0" applyFont="1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4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9" fontId="7" fillId="4" borderId="2" xfId="1" applyFont="1" applyFill="1" applyBorder="1"/>
    <xf numFmtId="0" fontId="7" fillId="4" borderId="2" xfId="0" applyFont="1" applyFill="1" applyBorder="1"/>
    <xf numFmtId="0" fontId="0" fillId="3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4C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7E8-4032-AE90-BB8757FEE2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C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Simulation!$H$5:$H$7</c:f>
              <c:strCache>
                <c:ptCount val="3"/>
                <c:pt idx="0">
                  <c:v>Owner</c:v>
                </c:pt>
                <c:pt idx="1">
                  <c:v>1.500.000</c:v>
                </c:pt>
                <c:pt idx="2">
                  <c:v>1.500.000</c:v>
                </c:pt>
              </c:strCache>
            </c:strRef>
          </c:cat>
          <c:val>
            <c:numRef>
              <c:f>Simulation!$H$9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8-4032-AE90-BB8757FE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52014821676699"/>
          <c:y val="0.3920563463706172"/>
          <c:w val="0.23900926354793886"/>
          <c:h val="0.215886299922334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55721861297953"/>
          <c:y val="0.19844890356447381"/>
          <c:w val="0.27541542784330381"/>
          <c:h val="0.6571793872300616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423-4FA1-A8C6-49D8161500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0B-4BCE-9D0D-2222A70E9B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C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Simulation!$H$5:$I$5</c:f>
              <c:strCache>
                <c:ptCount val="2"/>
                <c:pt idx="0">
                  <c:v>Owner</c:v>
                </c:pt>
                <c:pt idx="1">
                  <c:v>Investor 1</c:v>
                </c:pt>
              </c:strCache>
            </c:strRef>
          </c:cat>
          <c:val>
            <c:numRef>
              <c:f>Simulation!$H$14:$I$14</c:f>
              <c:numCache>
                <c:formatCode>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3-4FA1-A8C6-49D81615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51844539840687"/>
          <c:y val="0.31311743290153249"/>
          <c:w val="0.30760523702865589"/>
          <c:h val="0.355265644426025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99739072205421"/>
          <c:y val="0.18077893489120309"/>
          <c:w val="0.34824116193686933"/>
          <c:h val="0.6384421302175937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E-4BDC-B374-58863FB6FA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E-4BDC-B374-58863FB6FAE7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0A4-448B-A169-615EF1BCF4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C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Simulation!$H$5:$J$5</c:f>
              <c:strCache>
                <c:ptCount val="3"/>
                <c:pt idx="0">
                  <c:v>Owner</c:v>
                </c:pt>
                <c:pt idx="1">
                  <c:v>Investor 1</c:v>
                </c:pt>
                <c:pt idx="2">
                  <c:v>Investor 2</c:v>
                </c:pt>
              </c:strCache>
            </c:strRef>
          </c:cat>
          <c:val>
            <c:numRef>
              <c:f>Simulation!$H$21:$J$21</c:f>
              <c:numCache>
                <c:formatCode>0.00%</c:formatCode>
                <c:ptCount val="3"/>
                <c:pt idx="0" formatCode="0%">
                  <c:v>0.5</c:v>
                </c:pt>
                <c:pt idx="1">
                  <c:v>0.16666666666666666</c:v>
                </c:pt>
                <c:pt idx="2" formatCode="0%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4-448B-A169-615EF1BCF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Value breakdown vs.</a:t>
            </a:r>
            <a:r>
              <a:rPr lang="fr-FR" baseline="0"/>
              <a:t> Ownership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title>
    <c:autoTitleDeleted val="0"/>
    <c:plotArea>
      <c:layout>
        <c:manualLayout>
          <c:layoutTarget val="inner"/>
          <c:xMode val="edge"/>
          <c:yMode val="edge"/>
          <c:x val="9.5843537732024822E-2"/>
          <c:y val="0.13129207199277318"/>
          <c:w val="0.69866490628141842"/>
          <c:h val="0.77878469201719513"/>
        </c:manualLayout>
      </c:layout>
      <c:barChart>
        <c:barDir val="col"/>
        <c:grouping val="clustered"/>
        <c:varyColors val="0"/>
        <c:ser>
          <c:idx val="0"/>
          <c:order val="0"/>
          <c:tx>
            <c:v>Company Value</c:v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(Simulation!$G$6,Simulation!$G$16,Simulation!$G$23,Simulation!$G$25)</c:f>
              <c:numCache>
                <c:formatCode>#,##0</c:formatCode>
                <c:ptCount val="4"/>
                <c:pt idx="0">
                  <c:v>1500000</c:v>
                </c:pt>
                <c:pt idx="1">
                  <c:v>2000000</c:v>
                </c:pt>
                <c:pt idx="2">
                  <c:v>6000000</c:v>
                </c:pt>
                <c:pt idx="3">
                  <c:v>30000000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Simulation!$AH$2:$AH$5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5BC6-433C-957A-8283FA6D0B46}"/>
            </c:ext>
          </c:extLst>
        </c:ser>
        <c:ser>
          <c:idx val="1"/>
          <c:order val="1"/>
          <c:tx>
            <c:v>Owner Value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(Simulation!$H$6,Simulation!$H$16,Simulation!$H$23,Simulation!$H$25)</c:f>
              <c:numCache>
                <c:formatCode>#,##0</c:formatCode>
                <c:ptCount val="4"/>
                <c:pt idx="0">
                  <c:v>1500000</c:v>
                </c:pt>
                <c:pt idx="1">
                  <c:v>1500000</c:v>
                </c:pt>
                <c:pt idx="2">
                  <c:v>3000000</c:v>
                </c:pt>
                <c:pt idx="3">
                  <c:v>15000000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Simulation!$AH$2:$AH$5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5BC6-433C-957A-8283FA6D0B46}"/>
            </c:ext>
          </c:extLst>
        </c:ser>
        <c:ser>
          <c:idx val="2"/>
          <c:order val="2"/>
          <c:tx>
            <c:v>Investor 1 Value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(Simulation!$I$6,Simulation!$I$16,Simulation!$I$23,Simulation!$I$25)</c:f>
              <c:numCache>
                <c:formatCode>#,##0</c:formatCode>
                <c:ptCount val="4"/>
                <c:pt idx="1">
                  <c:v>500000</c:v>
                </c:pt>
                <c:pt idx="2">
                  <c:v>1000000</c:v>
                </c:pt>
                <c:pt idx="3">
                  <c:v>5000000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Simulation!$AH$2:$AH$5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5BC6-433C-957A-8283FA6D0B46}"/>
            </c:ext>
          </c:extLst>
        </c:ser>
        <c:ser>
          <c:idx val="3"/>
          <c:order val="3"/>
          <c:tx>
            <c:v>Investor 2 Value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(Simulation!$J$6,Simulation!$J$16,Simulation!$J$23,Simulation!$J$25)</c:f>
              <c:numCache>
                <c:formatCode>#,##0</c:formatCode>
                <c:ptCount val="4"/>
                <c:pt idx="2">
                  <c:v>2000000</c:v>
                </c:pt>
                <c:pt idx="3">
                  <c:v>10000000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Simulation!$AH$2:$AH$5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5BC6-433C-957A-8283FA6D0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645216"/>
        <c:axId val="662647712"/>
      </c:barChart>
      <c:lineChart>
        <c:grouping val="standard"/>
        <c:varyColors val="0"/>
        <c:ser>
          <c:idx val="4"/>
          <c:order val="4"/>
          <c:tx>
            <c:v>Owner %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(Simulation!$H$9,Simulation!$H$14,Simulation!$H$21,Simulation!$H$27)</c:f>
              <c:numCache>
                <c:formatCode>0%</c:formatCode>
                <c:ptCount val="4"/>
                <c:pt idx="0">
                  <c:v>1</c:v>
                </c:pt>
                <c:pt idx="1">
                  <c:v>0.75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BC6-433C-957A-8283FA6D0B46}"/>
            </c:ext>
          </c:extLst>
        </c:ser>
        <c:ser>
          <c:idx val="5"/>
          <c:order val="5"/>
          <c:tx>
            <c:v>Investor 1 %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(Simulation!$I$9,Simulation!$I$14,Simulation!$I$21,Simulation!$I$27)</c:f>
              <c:numCache>
                <c:formatCode>0%</c:formatCode>
                <c:ptCount val="4"/>
                <c:pt idx="1">
                  <c:v>0.25</c:v>
                </c:pt>
                <c:pt idx="2" formatCode="0.00%">
                  <c:v>0.16666666666666666</c:v>
                </c:pt>
                <c:pt idx="3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BC6-433C-957A-8283FA6D0B46}"/>
            </c:ext>
          </c:extLst>
        </c:ser>
        <c:ser>
          <c:idx val="6"/>
          <c:order val="6"/>
          <c:tx>
            <c:v>Investor 2 %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(Simulation!$J$9,Simulation!$J$14,Simulation!$J$21,Simulation!$J$27)</c:f>
              <c:numCache>
                <c:formatCode>General</c:formatCode>
                <c:ptCount val="4"/>
                <c:pt idx="2" formatCode="0%">
                  <c:v>0.33333333333333331</c:v>
                </c:pt>
                <c:pt idx="3" formatCode="0%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BC6-433C-957A-8283FA6D0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693104"/>
        <c:axId val="620696016"/>
      </c:lineChart>
      <c:catAx>
        <c:axId val="66264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662647712"/>
        <c:crosses val="autoZero"/>
        <c:auto val="1"/>
        <c:lblAlgn val="ctr"/>
        <c:lblOffset val="100"/>
        <c:noMultiLvlLbl val="0"/>
      </c:catAx>
      <c:valAx>
        <c:axId val="66264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b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Market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b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H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662645216"/>
        <c:crosses val="autoZero"/>
        <c:crossBetween val="between"/>
      </c:valAx>
      <c:valAx>
        <c:axId val="6206960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Ownership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H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620693104"/>
        <c:crosses val="max"/>
        <c:crossBetween val="between"/>
      </c:valAx>
      <c:catAx>
        <c:axId val="620693104"/>
        <c:scaling>
          <c:orientation val="minMax"/>
        </c:scaling>
        <c:delete val="1"/>
        <c:axPos val="b"/>
        <c:majorTickMark val="out"/>
        <c:minorTickMark val="none"/>
        <c:tickLblPos val="nextTo"/>
        <c:crossAx val="620696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94C47C"/>
              </a:solidFill>
              <a:round/>
            </a:ln>
            <a:effectLst/>
          </c:spPr>
          <c:marker>
            <c:symbol val="none"/>
          </c:marker>
          <c:cat>
            <c:numRef>
              <c:f>Simulation!$R$8:$AB$8</c:f>
              <c:numCache>
                <c:formatCode>0%</c:formatCode>
                <c:ptCount val="11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0.4</c:v>
                </c:pt>
                <c:pt idx="7">
                  <c:v>0.3</c:v>
                </c:pt>
                <c:pt idx="8">
                  <c:v>0.2</c:v>
                </c:pt>
                <c:pt idx="9">
                  <c:v>0.1</c:v>
                </c:pt>
                <c:pt idx="10">
                  <c:v>0</c:v>
                </c:pt>
              </c:numCache>
            </c:numRef>
          </c:cat>
          <c:val>
            <c:numRef>
              <c:f>Simulation!$R$9:$AB$9</c:f>
              <c:numCache>
                <c:formatCode>General</c:formatCode>
                <c:ptCount val="11"/>
                <c:pt idx="0">
                  <c:v>0</c:v>
                </c:pt>
                <c:pt idx="1">
                  <c:v>0.99999999999999978</c:v>
                </c:pt>
                <c:pt idx="2">
                  <c:v>1.9999999999999996</c:v>
                </c:pt>
                <c:pt idx="3">
                  <c:v>3.0000000000000004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10-4018-A9A3-BEDBBFF9B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600192"/>
        <c:axId val="611600608"/>
      </c:lineChart>
      <c:catAx>
        <c:axId val="61160019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611600608"/>
        <c:crosses val="autoZero"/>
        <c:auto val="1"/>
        <c:lblAlgn val="ctr"/>
        <c:lblOffset val="100"/>
        <c:noMultiLvlLbl val="0"/>
      </c:catAx>
      <c:valAx>
        <c:axId val="6116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61160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31" fmlaLink="$R$6" max="30000" page="10" val="1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76200</xdr:colOff>
      <xdr:row>4</xdr:row>
      <xdr:rowOff>99483</xdr:rowOff>
    </xdr:from>
    <xdr:to>
      <xdr:col>13</xdr:col>
      <xdr:colOff>266700</xdr:colOff>
      <xdr:row>10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10</xdr:row>
      <xdr:rowOff>0</xdr:rowOff>
    </xdr:from>
    <xdr:to>
      <xdr:col>13</xdr:col>
      <xdr:colOff>273050</xdr:colOff>
      <xdr:row>16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69849</xdr:colOff>
      <xdr:row>17</xdr:row>
      <xdr:rowOff>12700</xdr:rowOff>
    </xdr:from>
    <xdr:to>
      <xdr:col>13</xdr:col>
      <xdr:colOff>296332</xdr:colOff>
      <xdr:row>23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190499</xdr:rowOff>
    </xdr:from>
    <xdr:to>
      <xdr:col>13</xdr:col>
      <xdr:colOff>317500</xdr:colOff>
      <xdr:row>46</xdr:row>
      <xdr:rowOff>158748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26458</xdr:colOff>
      <xdr:row>11</xdr:row>
      <xdr:rowOff>17639</xdr:rowOff>
    </xdr:from>
    <xdr:to>
      <xdr:col>27</xdr:col>
      <xdr:colOff>634999</xdr:colOff>
      <xdr:row>27</xdr:row>
      <xdr:rowOff>63500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317500</xdr:colOff>
          <xdr:row>4</xdr:row>
          <xdr:rowOff>165100</xdr:rowOff>
        </xdr:from>
        <xdr:to>
          <xdr:col>19</xdr:col>
          <xdr:colOff>19050</xdr:colOff>
          <xdr:row>6</xdr:row>
          <xdr:rowOff>44450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205467</xdr:colOff>
      <xdr:row>0</xdr:row>
      <xdr:rowOff>105834</xdr:rowOff>
    </xdr:from>
    <xdr:to>
      <xdr:col>0</xdr:col>
      <xdr:colOff>1307952</xdr:colOff>
      <xdr:row>0</xdr:row>
      <xdr:rowOff>1208319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5467" y="105834"/>
          <a:ext cx="1102485" cy="1102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F4991-2193-4F81-9A7B-42E7315839C2}">
  <dimension ref="A1:AH40"/>
  <sheetViews>
    <sheetView tabSelected="1" zoomScale="60" zoomScaleNormal="60" workbookViewId="0">
      <selection activeCell="A4" sqref="A4"/>
    </sheetView>
  </sheetViews>
  <sheetFormatPr defaultRowHeight="15.5" x14ac:dyDescent="0.35"/>
  <cols>
    <col min="1" max="1" width="21.5" style="1" customWidth="1"/>
    <col min="2" max="2" width="8.6640625" style="1"/>
    <col min="3" max="3" width="8.9140625" style="1" customWidth="1"/>
    <col min="4" max="4" width="4.08203125" style="1" customWidth="1"/>
    <col min="5" max="5" width="8.6640625" style="1"/>
    <col min="6" max="6" width="17.5" style="1" customWidth="1"/>
    <col min="7" max="7" width="14.33203125" style="2" customWidth="1"/>
    <col min="8" max="8" width="10" style="2" customWidth="1"/>
    <col min="9" max="10" width="10.33203125" style="2" customWidth="1"/>
    <col min="11" max="14" width="8.6640625" style="1"/>
    <col min="15" max="15" width="1.58203125" style="36" customWidth="1"/>
    <col min="16" max="16" width="1.58203125" style="1" customWidth="1"/>
    <col min="17" max="17" width="12.25" style="1" bestFit="1" customWidth="1"/>
    <col min="18" max="21" width="8.6640625" style="1"/>
    <col min="22" max="22" width="8.6640625" style="1" customWidth="1"/>
    <col min="23" max="33" width="8.6640625" style="1"/>
    <col min="34" max="34" width="0" style="1" hidden="1" customWidth="1"/>
    <col min="35" max="16384" width="8.6640625" style="1"/>
  </cols>
  <sheetData>
    <row r="1" spans="1:34" s="36" customFormat="1" ht="99.5" customHeight="1" x14ac:dyDescent="0.35">
      <c r="G1" s="37"/>
      <c r="H1" s="37"/>
      <c r="I1" s="37"/>
      <c r="J1" s="37"/>
    </row>
    <row r="2" spans="1:34" s="41" customFormat="1" ht="43" customHeight="1" thickBot="1" x14ac:dyDescent="0.75">
      <c r="A2" s="38"/>
      <c r="B2" s="38"/>
      <c r="C2" s="38"/>
      <c r="D2" s="38"/>
      <c r="E2" s="42" t="s">
        <v>31</v>
      </c>
      <c r="F2" s="42"/>
      <c r="G2" s="42"/>
      <c r="H2" s="42"/>
      <c r="I2" s="42"/>
      <c r="J2" s="42"/>
      <c r="K2" s="38"/>
      <c r="L2" s="38"/>
      <c r="M2" s="38"/>
      <c r="N2" s="39"/>
      <c r="O2" s="40"/>
      <c r="Q2" s="42" t="s">
        <v>32</v>
      </c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H2" s="41" t="str">
        <f>E6</f>
        <v>Creation</v>
      </c>
    </row>
    <row r="3" spans="1:34" x14ac:dyDescent="0.35">
      <c r="A3" s="59" t="s">
        <v>33</v>
      </c>
      <c r="B3" s="59"/>
      <c r="AH3" s="1" t="str">
        <f>E11</f>
        <v>Seed Round</v>
      </c>
    </row>
    <row r="4" spans="1:34" x14ac:dyDescent="0.35">
      <c r="AH4" s="1" t="str">
        <f>E18</f>
        <v>Series A</v>
      </c>
    </row>
    <row r="5" spans="1:34" x14ac:dyDescent="0.35">
      <c r="G5" s="52" t="s">
        <v>0</v>
      </c>
      <c r="H5" s="53" t="s">
        <v>1</v>
      </c>
      <c r="I5" s="54" t="s">
        <v>2</v>
      </c>
      <c r="J5" s="54" t="s">
        <v>3</v>
      </c>
      <c r="AH5" s="1" t="str">
        <f>E25</f>
        <v>Exit</v>
      </c>
    </row>
    <row r="6" spans="1:34" x14ac:dyDescent="0.35">
      <c r="A6" s="25" t="s">
        <v>6</v>
      </c>
      <c r="B6" s="28">
        <v>1</v>
      </c>
      <c r="C6" s="27" t="s">
        <v>7</v>
      </c>
      <c r="E6" s="50" t="s">
        <v>21</v>
      </c>
      <c r="F6" s="3" t="s">
        <v>4</v>
      </c>
      <c r="G6" s="4">
        <f>B7</f>
        <v>1500000</v>
      </c>
      <c r="H6" s="5">
        <f>G6</f>
        <v>1500000</v>
      </c>
      <c r="I6" s="6"/>
      <c r="J6" s="6"/>
      <c r="Q6" s="27" t="s">
        <v>27</v>
      </c>
      <c r="R6" s="35">
        <v>10</v>
      </c>
    </row>
    <row r="7" spans="1:34" x14ac:dyDescent="0.35">
      <c r="A7" s="29" t="s">
        <v>11</v>
      </c>
      <c r="B7" s="30">
        <v>1500000</v>
      </c>
      <c r="C7" s="31" t="s">
        <v>7</v>
      </c>
      <c r="E7" s="50"/>
      <c r="F7" s="3" t="s">
        <v>5</v>
      </c>
      <c r="G7" s="4">
        <f>G6/B6</f>
        <v>1500000</v>
      </c>
      <c r="H7" s="5">
        <f>H6/B6</f>
        <v>1500000</v>
      </c>
      <c r="I7" s="6"/>
      <c r="J7" s="6"/>
    </row>
    <row r="8" spans="1:34" x14ac:dyDescent="0.35">
      <c r="A8" s="29" t="s">
        <v>10</v>
      </c>
      <c r="B8" s="30">
        <v>500000</v>
      </c>
      <c r="C8" s="31" t="s">
        <v>7</v>
      </c>
      <c r="E8" s="50"/>
      <c r="F8" s="3" t="s">
        <v>14</v>
      </c>
      <c r="G8" s="7">
        <f>G6/G7</f>
        <v>1</v>
      </c>
      <c r="H8" s="8">
        <f>G8</f>
        <v>1</v>
      </c>
      <c r="I8" s="9"/>
      <c r="J8" s="9"/>
      <c r="Q8" s="57" t="s">
        <v>29</v>
      </c>
      <c r="R8" s="19">
        <v>1</v>
      </c>
      <c r="S8" s="19">
        <v>0.9</v>
      </c>
      <c r="T8" s="19">
        <v>0.8</v>
      </c>
      <c r="U8" s="19">
        <v>0.7</v>
      </c>
      <c r="V8" s="19">
        <v>0.6</v>
      </c>
      <c r="W8" s="19">
        <v>0.5</v>
      </c>
      <c r="X8" s="19">
        <v>0.4</v>
      </c>
      <c r="Y8" s="19">
        <v>0.3</v>
      </c>
      <c r="Z8" s="19">
        <v>0.2</v>
      </c>
      <c r="AA8" s="19">
        <v>0.1</v>
      </c>
      <c r="AB8" s="19">
        <v>0</v>
      </c>
    </row>
    <row r="9" spans="1:34" x14ac:dyDescent="0.35">
      <c r="A9" s="29" t="s">
        <v>16</v>
      </c>
      <c r="B9" s="30">
        <v>2000000</v>
      </c>
      <c r="C9" s="31" t="s">
        <v>7</v>
      </c>
      <c r="E9" s="50"/>
      <c r="F9" s="3" t="s">
        <v>8</v>
      </c>
      <c r="G9" s="10">
        <v>1</v>
      </c>
      <c r="H9" s="11">
        <f>H6/G6</f>
        <v>1</v>
      </c>
      <c r="I9" s="9"/>
      <c r="J9" s="9"/>
      <c r="Q9" s="58" t="s">
        <v>28</v>
      </c>
      <c r="R9" s="9">
        <f t="shared" ref="R9:AB9" si="0">(1-R8)*$R$6</f>
        <v>0</v>
      </c>
      <c r="S9" s="9">
        <f t="shared" si="0"/>
        <v>0.99999999999999978</v>
      </c>
      <c r="T9" s="9">
        <f t="shared" si="0"/>
        <v>1.9999999999999996</v>
      </c>
      <c r="U9" s="9">
        <f t="shared" si="0"/>
        <v>3.0000000000000004</v>
      </c>
      <c r="V9" s="9">
        <f t="shared" si="0"/>
        <v>4</v>
      </c>
      <c r="W9" s="9">
        <f t="shared" si="0"/>
        <v>5</v>
      </c>
      <c r="X9" s="9">
        <f t="shared" si="0"/>
        <v>6</v>
      </c>
      <c r="Y9" s="9">
        <f t="shared" si="0"/>
        <v>7</v>
      </c>
      <c r="Z9" s="9">
        <f t="shared" si="0"/>
        <v>8</v>
      </c>
      <c r="AA9" s="9">
        <f t="shared" si="0"/>
        <v>9</v>
      </c>
      <c r="AB9" s="9">
        <f t="shared" si="0"/>
        <v>10</v>
      </c>
    </row>
    <row r="10" spans="1:34" ht="6" customHeight="1" x14ac:dyDescent="0.35">
      <c r="A10" s="24"/>
      <c r="E10" s="51"/>
      <c r="F10" s="43"/>
      <c r="G10" s="44"/>
      <c r="H10" s="44"/>
      <c r="I10" s="44"/>
      <c r="J10" s="45"/>
    </row>
    <row r="11" spans="1:34" x14ac:dyDescent="0.35">
      <c r="A11" s="25" t="s">
        <v>17</v>
      </c>
      <c r="B11" s="26">
        <v>1</v>
      </c>
      <c r="C11" s="27" t="s">
        <v>18</v>
      </c>
      <c r="E11" s="50" t="s">
        <v>9</v>
      </c>
      <c r="F11" s="12" t="s">
        <v>4</v>
      </c>
      <c r="G11" s="4">
        <f>G6*B11</f>
        <v>1500000</v>
      </c>
      <c r="H11" s="13"/>
      <c r="I11" s="14"/>
      <c r="J11" s="14"/>
    </row>
    <row r="12" spans="1:34" x14ac:dyDescent="0.35">
      <c r="A12" s="29" t="s">
        <v>19</v>
      </c>
      <c r="B12" s="30">
        <v>2</v>
      </c>
      <c r="C12" s="31" t="s">
        <v>18</v>
      </c>
      <c r="E12" s="50"/>
      <c r="F12" s="3" t="s">
        <v>13</v>
      </c>
      <c r="G12" s="4"/>
      <c r="H12" s="5"/>
      <c r="I12" s="6">
        <f>B8</f>
        <v>500000</v>
      </c>
      <c r="J12" s="6"/>
    </row>
    <row r="13" spans="1:34" x14ac:dyDescent="0.35">
      <c r="A13" s="29" t="s">
        <v>20</v>
      </c>
      <c r="B13" s="30">
        <v>5</v>
      </c>
      <c r="C13" s="31" t="s">
        <v>18</v>
      </c>
      <c r="E13" s="50"/>
      <c r="F13" s="3" t="s">
        <v>5</v>
      </c>
      <c r="G13" s="4"/>
      <c r="H13" s="5">
        <f>G16*H14</f>
        <v>1500000</v>
      </c>
      <c r="I13" s="6">
        <f>I14*G16</f>
        <v>500000</v>
      </c>
      <c r="J13" s="6"/>
    </row>
    <row r="14" spans="1:34" x14ac:dyDescent="0.35">
      <c r="E14" s="50"/>
      <c r="F14" s="3" t="s">
        <v>8</v>
      </c>
      <c r="G14" s="10">
        <v>1</v>
      </c>
      <c r="H14" s="11">
        <f>H6/G16</f>
        <v>0.75</v>
      </c>
      <c r="I14" s="15">
        <f>I12/G16</f>
        <v>0.25</v>
      </c>
      <c r="J14" s="9"/>
    </row>
    <row r="15" spans="1:34" x14ac:dyDescent="0.35">
      <c r="E15" s="50"/>
      <c r="F15" s="3" t="s">
        <v>14</v>
      </c>
      <c r="G15" s="16">
        <v>1</v>
      </c>
      <c r="H15" s="17">
        <f>G15</f>
        <v>1</v>
      </c>
      <c r="I15" s="18">
        <f>H15</f>
        <v>1</v>
      </c>
      <c r="J15" s="18"/>
    </row>
    <row r="16" spans="1:34" x14ac:dyDescent="0.35">
      <c r="E16" s="50"/>
      <c r="F16" s="3" t="s">
        <v>12</v>
      </c>
      <c r="G16" s="4">
        <f>G6+I12</f>
        <v>2000000</v>
      </c>
      <c r="H16" s="5">
        <f>H13*G15</f>
        <v>1500000</v>
      </c>
      <c r="I16" s="6">
        <f>I13*G15</f>
        <v>500000</v>
      </c>
      <c r="J16" s="6"/>
    </row>
    <row r="17" spans="1:10" ht="4.5" customHeight="1" x14ac:dyDescent="0.35">
      <c r="E17" s="51"/>
      <c r="F17" s="46"/>
      <c r="G17" s="47"/>
      <c r="H17" s="47"/>
      <c r="I17" s="47"/>
      <c r="J17" s="48"/>
    </row>
    <row r="18" spans="1:10" ht="15.5" customHeight="1" x14ac:dyDescent="0.35">
      <c r="E18" s="50" t="s">
        <v>15</v>
      </c>
      <c r="F18" s="12" t="s">
        <v>4</v>
      </c>
      <c r="G18" s="4">
        <f>G16*B12</f>
        <v>4000000</v>
      </c>
      <c r="H18" s="5"/>
      <c r="I18" s="6"/>
      <c r="J18" s="6"/>
    </row>
    <row r="19" spans="1:10" ht="18" customHeight="1" x14ac:dyDescent="0.35">
      <c r="B19" s="55" t="s">
        <v>24</v>
      </c>
      <c r="C19" s="55" t="s">
        <v>25</v>
      </c>
      <c r="E19" s="50"/>
      <c r="F19" s="3" t="s">
        <v>13</v>
      </c>
      <c r="G19" s="4"/>
      <c r="H19" s="5"/>
      <c r="I19" s="6"/>
      <c r="J19" s="6">
        <f>B9</f>
        <v>2000000</v>
      </c>
    </row>
    <row r="20" spans="1:10" x14ac:dyDescent="0.35">
      <c r="A20" s="24" t="s">
        <v>26</v>
      </c>
      <c r="B20" s="56"/>
      <c r="C20" s="56"/>
      <c r="E20" s="50"/>
      <c r="F20" s="3" t="s">
        <v>5</v>
      </c>
      <c r="G20" s="4">
        <f>G23</f>
        <v>6000000</v>
      </c>
      <c r="H20" s="5">
        <f>H21*G23</f>
        <v>3000000</v>
      </c>
      <c r="I20" s="6">
        <f>I21*G23</f>
        <v>1000000</v>
      </c>
      <c r="J20" s="6">
        <f>J21*G23</f>
        <v>2000000</v>
      </c>
    </row>
    <row r="21" spans="1:10" x14ac:dyDescent="0.35">
      <c r="A21" s="3" t="s">
        <v>1</v>
      </c>
      <c r="B21" s="19">
        <f>1-H27/H9</f>
        <v>0.5</v>
      </c>
      <c r="C21" s="33">
        <f>H25/H6</f>
        <v>10</v>
      </c>
      <c r="E21" s="50"/>
      <c r="F21" s="3" t="s">
        <v>8</v>
      </c>
      <c r="G21" s="20">
        <f>G14</f>
        <v>1</v>
      </c>
      <c r="H21" s="11">
        <f>H14*G18/G23</f>
        <v>0.5</v>
      </c>
      <c r="I21" s="34">
        <f>G18*I14/G23</f>
        <v>0.16666666666666666</v>
      </c>
      <c r="J21" s="15">
        <f>J19/G23</f>
        <v>0.33333333333333331</v>
      </c>
    </row>
    <row r="22" spans="1:10" x14ac:dyDescent="0.35">
      <c r="A22" s="3" t="s">
        <v>2</v>
      </c>
      <c r="B22" s="19">
        <f>1-I27/I14</f>
        <v>0.33333333333333337</v>
      </c>
      <c r="C22" s="33">
        <f>I25/I12</f>
        <v>10</v>
      </c>
      <c r="E22" s="50"/>
      <c r="F22" s="3" t="s">
        <v>14</v>
      </c>
      <c r="G22" s="7">
        <v>1</v>
      </c>
      <c r="H22" s="8">
        <f>G22</f>
        <v>1</v>
      </c>
      <c r="I22" s="9">
        <f>G22</f>
        <v>1</v>
      </c>
      <c r="J22" s="9">
        <f>G22</f>
        <v>1</v>
      </c>
    </row>
    <row r="23" spans="1:10" x14ac:dyDescent="0.35">
      <c r="A23" s="3" t="s">
        <v>3</v>
      </c>
      <c r="B23" s="19">
        <f>1-J21/J27</f>
        <v>0</v>
      </c>
      <c r="C23" s="33">
        <f>J25/J19</f>
        <v>5</v>
      </c>
      <c r="E23" s="50"/>
      <c r="F23" s="3" t="s">
        <v>12</v>
      </c>
      <c r="G23" s="4">
        <f>G18+J19</f>
        <v>6000000</v>
      </c>
      <c r="H23" s="5">
        <f>G23*H21</f>
        <v>3000000</v>
      </c>
      <c r="I23" s="6">
        <f>G23*I21</f>
        <v>1000000</v>
      </c>
      <c r="J23" s="6">
        <f>G23*J21</f>
        <v>2000000</v>
      </c>
    </row>
    <row r="24" spans="1:10" ht="4.5" customHeight="1" x14ac:dyDescent="0.35">
      <c r="E24" s="51"/>
      <c r="F24" s="46"/>
      <c r="G24" s="47"/>
      <c r="H24" s="47"/>
      <c r="I24" s="47"/>
      <c r="J24" s="48"/>
    </row>
    <row r="25" spans="1:10" x14ac:dyDescent="0.35">
      <c r="E25" s="50" t="s">
        <v>22</v>
      </c>
      <c r="F25" s="12" t="s">
        <v>23</v>
      </c>
      <c r="G25" s="4">
        <f>G23*B13</f>
        <v>30000000</v>
      </c>
      <c r="H25" s="5">
        <f>G25*H21</f>
        <v>15000000</v>
      </c>
      <c r="I25" s="6">
        <f>G25*I21</f>
        <v>5000000</v>
      </c>
      <c r="J25" s="6">
        <f>J21*G25</f>
        <v>10000000</v>
      </c>
    </row>
    <row r="26" spans="1:10" x14ac:dyDescent="0.35">
      <c r="B26" s="32"/>
      <c r="E26" s="50"/>
      <c r="F26" s="3" t="s">
        <v>5</v>
      </c>
      <c r="G26" s="4">
        <f>G25</f>
        <v>30000000</v>
      </c>
      <c r="H26" s="5">
        <f>H27*G26</f>
        <v>15000000</v>
      </c>
      <c r="I26" s="6">
        <f>I27*G26</f>
        <v>5000000</v>
      </c>
      <c r="J26" s="6">
        <f>J27*G26</f>
        <v>10000000</v>
      </c>
    </row>
    <row r="27" spans="1:10" x14ac:dyDescent="0.35">
      <c r="E27" s="50"/>
      <c r="F27" s="3" t="s">
        <v>8</v>
      </c>
      <c r="G27" s="20">
        <f>G21</f>
        <v>1</v>
      </c>
      <c r="H27" s="11">
        <f>H21</f>
        <v>0.5</v>
      </c>
      <c r="I27" s="15">
        <f t="shared" ref="I27:J27" si="1">I21</f>
        <v>0.16666666666666666</v>
      </c>
      <c r="J27" s="15">
        <f t="shared" si="1"/>
        <v>0.33333333333333331</v>
      </c>
    </row>
    <row r="28" spans="1:10" x14ac:dyDescent="0.35">
      <c r="E28" s="50"/>
      <c r="F28" s="3" t="s">
        <v>14</v>
      </c>
      <c r="G28" s="7">
        <f>G25/G26</f>
        <v>1</v>
      </c>
      <c r="H28" s="8">
        <f>G28</f>
        <v>1</v>
      </c>
      <c r="I28" s="9">
        <f>G28</f>
        <v>1</v>
      </c>
      <c r="J28" s="9">
        <f>H28</f>
        <v>1</v>
      </c>
    </row>
    <row r="33" spans="7:12" x14ac:dyDescent="0.35">
      <c r="H33" s="21"/>
      <c r="I33" s="21"/>
    </row>
    <row r="34" spans="7:12" x14ac:dyDescent="0.35">
      <c r="H34" s="21"/>
      <c r="I34" s="21"/>
    </row>
    <row r="35" spans="7:12" x14ac:dyDescent="0.35">
      <c r="I35" s="21"/>
    </row>
    <row r="38" spans="7:12" x14ac:dyDescent="0.35">
      <c r="G38" s="22"/>
      <c r="H38" s="21"/>
      <c r="I38" s="21"/>
      <c r="J38" s="22"/>
      <c r="L38" s="23"/>
    </row>
    <row r="39" spans="7:12" x14ac:dyDescent="0.35">
      <c r="G39" s="21"/>
      <c r="H39" s="21"/>
      <c r="I39" s="21"/>
    </row>
    <row r="40" spans="7:12" x14ac:dyDescent="0.35">
      <c r="G40" s="21"/>
      <c r="H40" s="21"/>
      <c r="I40" s="21"/>
    </row>
  </sheetData>
  <mergeCells count="11">
    <mergeCell ref="E25:E28"/>
    <mergeCell ref="E6:E9"/>
    <mergeCell ref="F10:J10"/>
    <mergeCell ref="F17:J17"/>
    <mergeCell ref="F24:J24"/>
    <mergeCell ref="B19:B20"/>
    <mergeCell ref="C19:C20"/>
    <mergeCell ref="E2:J2"/>
    <mergeCell ref="Q2:AB2"/>
    <mergeCell ref="E11:E16"/>
    <mergeCell ref="E18:E23"/>
  </mergeCells>
  <pageMargins left="0.7" right="0.7" top="0.75" bottom="0.75" header="0.3" footer="0.3"/>
  <pageSetup paperSize="9" orientation="portrait" verticalDpi="597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18</xdr:col>
                    <xdr:colOff>317500</xdr:colOff>
                    <xdr:row>4</xdr:row>
                    <xdr:rowOff>165100</xdr:rowOff>
                  </from>
                  <to>
                    <xdr:col>19</xdr:col>
                    <xdr:colOff>19050</xdr:colOff>
                    <xdr:row>6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CE9EC-5001-4FE9-BCDD-E716B5016739}">
  <dimension ref="B3:F15"/>
  <sheetViews>
    <sheetView workbookViewId="0">
      <selection activeCell="H15" sqref="H15"/>
    </sheetView>
  </sheetViews>
  <sheetFormatPr defaultRowHeight="15.5" x14ac:dyDescent="0.35"/>
  <cols>
    <col min="1" max="16384" width="8.6640625" style="1"/>
  </cols>
  <sheetData>
    <row r="3" spans="2:6" x14ac:dyDescent="0.35">
      <c r="B3" s="49" t="s">
        <v>30</v>
      </c>
      <c r="C3" s="49"/>
      <c r="D3" s="49"/>
      <c r="E3" s="49"/>
      <c r="F3" s="49"/>
    </row>
    <row r="4" spans="2:6" x14ac:dyDescent="0.35">
      <c r="B4" s="49"/>
      <c r="C4" s="49"/>
      <c r="D4" s="49"/>
      <c r="E4" s="49"/>
      <c r="F4" s="49"/>
    </row>
    <row r="5" spans="2:6" x14ac:dyDescent="0.35">
      <c r="B5" s="49"/>
      <c r="C5" s="49"/>
      <c r="D5" s="49"/>
      <c r="E5" s="49"/>
      <c r="F5" s="49"/>
    </row>
    <row r="6" spans="2:6" x14ac:dyDescent="0.35">
      <c r="B6" s="49"/>
      <c r="C6" s="49"/>
      <c r="D6" s="49"/>
      <c r="E6" s="49"/>
      <c r="F6" s="49"/>
    </row>
    <row r="7" spans="2:6" x14ac:dyDescent="0.35">
      <c r="B7" s="49"/>
      <c r="C7" s="49"/>
      <c r="D7" s="49"/>
      <c r="E7" s="49"/>
      <c r="F7" s="49"/>
    </row>
    <row r="8" spans="2:6" x14ac:dyDescent="0.35">
      <c r="B8" s="49"/>
      <c r="C8" s="49"/>
      <c r="D8" s="49"/>
      <c r="E8" s="49"/>
      <c r="F8" s="49"/>
    </row>
    <row r="9" spans="2:6" x14ac:dyDescent="0.35">
      <c r="B9" s="49"/>
      <c r="C9" s="49"/>
      <c r="D9" s="49"/>
      <c r="E9" s="49"/>
      <c r="F9" s="49"/>
    </row>
    <row r="10" spans="2:6" x14ac:dyDescent="0.35">
      <c r="B10" s="49"/>
      <c r="C10" s="49"/>
      <c r="D10" s="49"/>
      <c r="E10" s="49"/>
      <c r="F10" s="49"/>
    </row>
    <row r="11" spans="2:6" x14ac:dyDescent="0.35">
      <c r="B11" s="49"/>
      <c r="C11" s="49"/>
      <c r="D11" s="49"/>
      <c r="E11" s="49"/>
      <c r="F11" s="49"/>
    </row>
    <row r="12" spans="2:6" x14ac:dyDescent="0.35">
      <c r="B12" s="49"/>
      <c r="C12" s="49"/>
      <c r="D12" s="49"/>
      <c r="E12" s="49"/>
      <c r="F12" s="49"/>
    </row>
    <row r="13" spans="2:6" x14ac:dyDescent="0.35">
      <c r="B13" s="49"/>
      <c r="C13" s="49"/>
      <c r="D13" s="49"/>
      <c r="E13" s="49"/>
      <c r="F13" s="49"/>
    </row>
    <row r="14" spans="2:6" x14ac:dyDescent="0.35">
      <c r="B14" s="49"/>
      <c r="C14" s="49"/>
      <c r="D14" s="49"/>
      <c r="E14" s="49"/>
      <c r="F14" s="49"/>
    </row>
    <row r="15" spans="2:6" x14ac:dyDescent="0.35">
      <c r="B15" s="49"/>
      <c r="C15" s="49"/>
      <c r="D15" s="49"/>
      <c r="E15" s="49"/>
      <c r="F15" s="49"/>
    </row>
  </sheetData>
  <mergeCells count="1">
    <mergeCell ref="B3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Simulation</vt:lpstr>
      <vt:lpstr>Important to read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Yannick Ritschel</cp:lastModifiedBy>
  <cp:lastPrinted>2021-12-20T10:57:49Z</cp:lastPrinted>
  <dcterms:created xsi:type="dcterms:W3CDTF">2021-10-24T15:23:53Z</dcterms:created>
  <dcterms:modified xsi:type="dcterms:W3CDTF">2023-03-31T14:12:06Z</dcterms:modified>
</cp:coreProperties>
</file>